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以这公示" sheetId="4" r:id="rId1"/>
  </sheets>
  <definedNames>
    <definedName name="_xlnm.Print_Titles" localSheetId="0">以这公示!$2:$2</definedName>
  </definedNames>
  <calcPr calcId="144525"/>
</workbook>
</file>

<file path=xl/sharedStrings.xml><?xml version="1.0" encoding="utf-8"?>
<sst xmlns="http://schemas.openxmlformats.org/spreadsheetml/2006/main" count="199" uniqueCount="102">
  <si>
    <t xml:space="preserve">海南外国语职业学院2022年第二批招聘员额制人员笔试成绩 </t>
  </si>
  <si>
    <t>岗位</t>
  </si>
  <si>
    <t>姓名</t>
  </si>
  <si>
    <t>准考证号</t>
  </si>
  <si>
    <t>笔试成绩</t>
  </si>
  <si>
    <t xml:space="preserve">笔试合格
分数线 </t>
  </si>
  <si>
    <t>备注</t>
  </si>
  <si>
    <t>菲律宾语教师</t>
  </si>
  <si>
    <t>何凯</t>
  </si>
  <si>
    <t>缺考</t>
  </si>
  <si>
    <t>越南语教师</t>
  </si>
  <si>
    <t>方星又</t>
  </si>
  <si>
    <t>李以燕</t>
  </si>
  <si>
    <t>柬埔寨语教师</t>
  </si>
  <si>
    <t>符礼媚</t>
  </si>
  <si>
    <t>缅甸语教师</t>
  </si>
  <si>
    <t>陈娜</t>
  </si>
  <si>
    <t>马来语教师</t>
  </si>
  <si>
    <t>梁程相</t>
  </si>
  <si>
    <t>李燕</t>
  </si>
  <si>
    <t>纳嘉怡</t>
  </si>
  <si>
    <t>心理咨询工作人员</t>
  </si>
  <si>
    <t>李卓君</t>
  </si>
  <si>
    <t>钱雨凝</t>
  </si>
  <si>
    <t>张月莲</t>
  </si>
  <si>
    <t>马艾虹</t>
  </si>
  <si>
    <t>党办（宣传统战部）宣传工作人员</t>
  </si>
  <si>
    <t>万志雪</t>
  </si>
  <si>
    <t>陈莲丹</t>
  </si>
  <si>
    <t>黄燕婷</t>
  </si>
  <si>
    <t>刘云涛</t>
  </si>
  <si>
    <t>党委办公室秘书工作人员</t>
  </si>
  <si>
    <t>陈小静</t>
  </si>
  <si>
    <t>黄津清</t>
  </si>
  <si>
    <t>高振亚</t>
  </si>
  <si>
    <t>学院办公室秘书工作人员</t>
  </si>
  <si>
    <t>熊孝康</t>
  </si>
  <si>
    <t>吴夏露</t>
  </si>
  <si>
    <t>殷礼亮</t>
  </si>
  <si>
    <t>翁晓娟</t>
  </si>
  <si>
    <t>组织工作人员</t>
  </si>
  <si>
    <t>符艳珍</t>
  </si>
  <si>
    <t>潘援</t>
  </si>
  <si>
    <t>王雪芬</t>
  </si>
  <si>
    <t>王海云</t>
  </si>
  <si>
    <t>金焱</t>
  </si>
  <si>
    <t>龚思嘉</t>
  </si>
  <si>
    <t>人力资源管理工作人员</t>
  </si>
  <si>
    <t>林诗颖</t>
  </si>
  <si>
    <t>唐忆慧</t>
  </si>
  <si>
    <t>李航</t>
  </si>
  <si>
    <t>吴祥浩</t>
  </si>
  <si>
    <t>杨沐雨</t>
  </si>
  <si>
    <t>石丹</t>
  </si>
  <si>
    <t>纪新颖</t>
  </si>
  <si>
    <t>教学管理工作人员</t>
  </si>
  <si>
    <t>魏柳青</t>
  </si>
  <si>
    <t>卞海琴</t>
  </si>
  <si>
    <t>罗美君</t>
  </si>
  <si>
    <t>邢芳芬</t>
  </si>
  <si>
    <t>王南</t>
  </si>
  <si>
    <t>何晓庆</t>
  </si>
  <si>
    <t>何湘湘</t>
  </si>
  <si>
    <t>张晓玲</t>
  </si>
  <si>
    <t>财务管理工作人员</t>
  </si>
  <si>
    <t>符佳佳</t>
  </si>
  <si>
    <t>黄梦</t>
  </si>
  <si>
    <t>黄玫圆</t>
  </si>
  <si>
    <t>张瑜</t>
  </si>
  <si>
    <t>张雄飞</t>
  </si>
  <si>
    <t>杜桢</t>
  </si>
  <si>
    <t>王丽美</t>
  </si>
  <si>
    <t>林书芳</t>
  </si>
  <si>
    <t>林彩虹</t>
  </si>
  <si>
    <t>唐峻山</t>
  </si>
  <si>
    <t>谢瑜</t>
  </si>
  <si>
    <t>符颢榕</t>
  </si>
  <si>
    <t>梁兆艳</t>
  </si>
  <si>
    <t>陈姿妙</t>
  </si>
  <si>
    <t>符嘉驰</t>
  </si>
  <si>
    <t>何发锦</t>
  </si>
  <si>
    <t>吴淑婉</t>
  </si>
  <si>
    <t>吴秋颜</t>
  </si>
  <si>
    <t>姜虹</t>
  </si>
  <si>
    <t>李娜</t>
  </si>
  <si>
    <t>杜向瑜</t>
  </si>
  <si>
    <t>林敏</t>
  </si>
  <si>
    <t>秦丹燕</t>
  </si>
  <si>
    <t>符春慧</t>
  </si>
  <si>
    <t>罗丛青</t>
  </si>
  <si>
    <t>谢君</t>
  </si>
  <si>
    <t>邢惠贤</t>
  </si>
  <si>
    <t>陈晓丁</t>
  </si>
  <si>
    <t>陈策</t>
  </si>
  <si>
    <t>黄海引</t>
  </si>
  <si>
    <t>黎经芸</t>
  </si>
  <si>
    <t>基建管理工作人员</t>
  </si>
  <si>
    <t>符芳望</t>
  </si>
  <si>
    <t>符昀</t>
  </si>
  <si>
    <t>王明君</t>
  </si>
  <si>
    <t>李利平</t>
  </si>
  <si>
    <t>罗明亮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</si>
</sst>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黑体"/>
      <charset val="0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0" fillId="0" borderId="0" xfId="0" applyNumberFormat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top"/>
    </xf>
    <xf numFmtId="176" fontId="0" fillId="0" borderId="4" xfId="0" applyNumberFormat="1" applyFill="1" applyBorder="1" applyAlignment="1">
      <alignment horizontal="center" vertical="top"/>
    </xf>
    <xf numFmtId="176" fontId="0" fillId="0" borderId="3" xfId="0" applyNumberFormat="1" applyFill="1" applyBorder="1" applyAlignment="1">
      <alignment horizontal="center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topLeftCell="A72" workbookViewId="0">
      <selection activeCell="A47" sqref="$A47:$XFD77"/>
    </sheetView>
  </sheetViews>
  <sheetFormatPr defaultColWidth="8.89166666666667" defaultRowHeight="13.5" outlineLevelCol="5"/>
  <cols>
    <col min="1" max="1" width="38.125" style="2" customWidth="1"/>
    <col min="2" max="2" width="9.75833333333333" customWidth="1"/>
    <col min="3" max="3" width="11" style="3" customWidth="1"/>
    <col min="4" max="4" width="9.375" customWidth="1"/>
    <col min="5" max="5" width="9.375" style="4" customWidth="1"/>
    <col min="6" max="6" width="6.40833333333333" customWidth="1"/>
  </cols>
  <sheetData>
    <row r="1" ht="48" customHeight="1" spans="1:6">
      <c r="A1" s="5" t="s">
        <v>0</v>
      </c>
      <c r="B1" s="5"/>
      <c r="C1" s="5"/>
      <c r="D1" s="5"/>
      <c r="E1" s="6"/>
      <c r="F1" s="5"/>
    </row>
    <row r="2" ht="28" customHeight="1" spans="1:6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8" t="s">
        <v>6</v>
      </c>
    </row>
    <row r="3" ht="22.5" customHeight="1" spans="1:6">
      <c r="A3" s="12" t="s">
        <v>7</v>
      </c>
      <c r="B3" s="13" t="s">
        <v>8</v>
      </c>
      <c r="C3" s="14" t="str">
        <f>"202211260225"</f>
        <v>202211260225</v>
      </c>
      <c r="D3" s="13" t="s">
        <v>9</v>
      </c>
      <c r="E3" s="15"/>
      <c r="F3" s="13"/>
    </row>
    <row r="4" ht="22.5" customHeight="1" spans="1:6">
      <c r="A4" s="12" t="s">
        <v>10</v>
      </c>
      <c r="B4" s="13" t="s">
        <v>11</v>
      </c>
      <c r="C4" s="14" t="str">
        <f>"202211260323"</f>
        <v>202211260323</v>
      </c>
      <c r="D4" s="16">
        <v>43</v>
      </c>
      <c r="E4" s="17">
        <v>41</v>
      </c>
      <c r="F4" s="13"/>
    </row>
    <row r="5" ht="22.5" customHeight="1" spans="1:6">
      <c r="A5" s="12" t="s">
        <v>10</v>
      </c>
      <c r="B5" s="13" t="s">
        <v>12</v>
      </c>
      <c r="C5" s="14" t="str">
        <f>"202211260322"</f>
        <v>202211260322</v>
      </c>
      <c r="D5" s="16">
        <v>39</v>
      </c>
      <c r="E5" s="18"/>
      <c r="F5" s="13"/>
    </row>
    <row r="6" s="1" customFormat="1" ht="22.5" customHeight="1" spans="1:6">
      <c r="A6" s="19" t="s">
        <v>13</v>
      </c>
      <c r="B6" s="20" t="s">
        <v>14</v>
      </c>
      <c r="C6" s="21" t="str">
        <f>"202211260324"</f>
        <v>202211260324</v>
      </c>
      <c r="D6" s="22">
        <v>26</v>
      </c>
      <c r="E6" s="23">
        <v>41</v>
      </c>
      <c r="F6" s="20"/>
    </row>
    <row r="7" s="1" customFormat="1" ht="22.5" customHeight="1" spans="1:6">
      <c r="A7" s="19" t="s">
        <v>15</v>
      </c>
      <c r="B7" s="20" t="s">
        <v>16</v>
      </c>
      <c r="C7" s="21" t="str">
        <f>"202211260224"</f>
        <v>202211260224</v>
      </c>
      <c r="D7" s="22">
        <v>33</v>
      </c>
      <c r="E7" s="23">
        <v>41</v>
      </c>
      <c r="F7" s="20"/>
    </row>
    <row r="8" ht="22.5" customHeight="1" spans="1:6">
      <c r="A8" s="12" t="s">
        <v>17</v>
      </c>
      <c r="B8" s="13" t="s">
        <v>18</v>
      </c>
      <c r="C8" s="14" t="str">
        <f>"202211260320"</f>
        <v>202211260320</v>
      </c>
      <c r="D8" s="16">
        <v>47</v>
      </c>
      <c r="E8" s="17">
        <v>42.5</v>
      </c>
      <c r="F8" s="13"/>
    </row>
    <row r="9" ht="22.5" customHeight="1" spans="1:6">
      <c r="A9" s="12" t="s">
        <v>17</v>
      </c>
      <c r="B9" s="13" t="s">
        <v>19</v>
      </c>
      <c r="C9" s="14" t="str">
        <f>"202211260321"</f>
        <v>202211260321</v>
      </c>
      <c r="D9" s="16">
        <v>38</v>
      </c>
      <c r="E9" s="24"/>
      <c r="F9" s="13"/>
    </row>
    <row r="10" ht="22.5" customHeight="1" spans="1:6">
      <c r="A10" s="12" t="s">
        <v>17</v>
      </c>
      <c r="B10" s="13" t="s">
        <v>20</v>
      </c>
      <c r="C10" s="14" t="str">
        <f>"202211260319"</f>
        <v>202211260319</v>
      </c>
      <c r="D10" s="13" t="s">
        <v>9</v>
      </c>
      <c r="E10" s="18"/>
      <c r="F10" s="13"/>
    </row>
    <row r="11" ht="22.5" customHeight="1" spans="1:6">
      <c r="A11" s="12" t="s">
        <v>21</v>
      </c>
      <c r="B11" s="13" t="s">
        <v>22</v>
      </c>
      <c r="C11" s="14" t="str">
        <f>"202211260315"</f>
        <v>202211260315</v>
      </c>
      <c r="D11" s="16">
        <v>67.3</v>
      </c>
      <c r="E11" s="17">
        <v>51.5</v>
      </c>
      <c r="F11" s="13"/>
    </row>
    <row r="12" ht="22.5" customHeight="1" spans="1:6">
      <c r="A12" s="12" t="s">
        <v>21</v>
      </c>
      <c r="B12" s="13" t="s">
        <v>23</v>
      </c>
      <c r="C12" s="14" t="str">
        <f>"202211260318"</f>
        <v>202211260318</v>
      </c>
      <c r="D12" s="16">
        <v>49.8</v>
      </c>
      <c r="E12" s="24"/>
      <c r="F12" s="13"/>
    </row>
    <row r="13" ht="22.5" customHeight="1" spans="1:6">
      <c r="A13" s="12" t="s">
        <v>21</v>
      </c>
      <c r="B13" s="13" t="s">
        <v>24</v>
      </c>
      <c r="C13" s="14" t="str">
        <f>"202211260317"</f>
        <v>202211260317</v>
      </c>
      <c r="D13" s="16">
        <v>37.3</v>
      </c>
      <c r="E13" s="24"/>
      <c r="F13" s="13"/>
    </row>
    <row r="14" ht="22.5" customHeight="1" spans="1:6">
      <c r="A14" s="12" t="s">
        <v>21</v>
      </c>
      <c r="B14" s="13" t="s">
        <v>25</v>
      </c>
      <c r="C14" s="14" t="str">
        <f>"202211260316"</f>
        <v>202211260316</v>
      </c>
      <c r="D14" s="16" t="s">
        <v>9</v>
      </c>
      <c r="E14" s="18"/>
      <c r="F14" s="13"/>
    </row>
    <row r="15" ht="22.5" customHeight="1" spans="1:6">
      <c r="A15" s="12" t="s">
        <v>26</v>
      </c>
      <c r="B15" s="13" t="s">
        <v>27</v>
      </c>
      <c r="C15" s="14" t="str">
        <f>"202211260221"</f>
        <v>202211260221</v>
      </c>
      <c r="D15" s="16">
        <v>70.7</v>
      </c>
      <c r="E15" s="17">
        <v>62.1</v>
      </c>
      <c r="F15" s="13"/>
    </row>
    <row r="16" ht="22.5" customHeight="1" spans="1:6">
      <c r="A16" s="12" t="s">
        <v>26</v>
      </c>
      <c r="B16" s="13" t="s">
        <v>28</v>
      </c>
      <c r="C16" s="14" t="str">
        <f>"202211260220"</f>
        <v>202211260220</v>
      </c>
      <c r="D16" s="16">
        <v>62.9</v>
      </c>
      <c r="E16" s="24"/>
      <c r="F16" s="13"/>
    </row>
    <row r="17" ht="22.5" customHeight="1" spans="1:6">
      <c r="A17" s="12" t="s">
        <v>26</v>
      </c>
      <c r="B17" s="13" t="s">
        <v>29</v>
      </c>
      <c r="C17" s="14" t="str">
        <f>"202211260222"</f>
        <v>202211260222</v>
      </c>
      <c r="D17" s="16">
        <v>52.7</v>
      </c>
      <c r="E17" s="24"/>
      <c r="F17" s="13"/>
    </row>
    <row r="18" ht="22.5" customHeight="1" spans="1:6">
      <c r="A18" s="12" t="s">
        <v>26</v>
      </c>
      <c r="B18" s="13" t="s">
        <v>30</v>
      </c>
      <c r="C18" s="14" t="str">
        <f>"202211260223"</f>
        <v>202211260223</v>
      </c>
      <c r="D18" s="16" t="s">
        <v>9</v>
      </c>
      <c r="E18" s="18"/>
      <c r="F18" s="13"/>
    </row>
    <row r="19" s="1" customFormat="1" ht="22.5" customHeight="1" spans="1:6">
      <c r="A19" s="19" t="s">
        <v>31</v>
      </c>
      <c r="B19" s="20" t="s">
        <v>32</v>
      </c>
      <c r="C19" s="25" t="str">
        <f>"202211260209"</f>
        <v>202211260209</v>
      </c>
      <c r="D19" s="22">
        <v>67.6</v>
      </c>
      <c r="E19" s="26">
        <v>66.25</v>
      </c>
      <c r="F19" s="20"/>
    </row>
    <row r="20" s="1" customFormat="1" ht="22.5" customHeight="1" spans="1:6">
      <c r="A20" s="19" t="s">
        <v>31</v>
      </c>
      <c r="B20" s="20" t="s">
        <v>33</v>
      </c>
      <c r="C20" s="25" t="str">
        <f>"202211260208"</f>
        <v>202211260208</v>
      </c>
      <c r="D20" s="22">
        <v>64.9</v>
      </c>
      <c r="E20" s="27"/>
      <c r="F20" s="20"/>
    </row>
    <row r="21" s="1" customFormat="1" ht="22.5" customHeight="1" spans="1:6">
      <c r="A21" s="19" t="s">
        <v>31</v>
      </c>
      <c r="B21" s="20" t="s">
        <v>34</v>
      </c>
      <c r="C21" s="25" t="str">
        <f>"202211260210"</f>
        <v>202211260210</v>
      </c>
      <c r="D21" s="22" t="s">
        <v>9</v>
      </c>
      <c r="E21" s="28"/>
      <c r="F21" s="20"/>
    </row>
    <row r="22" ht="22.5" customHeight="1" spans="1:6">
      <c r="A22" s="12" t="s">
        <v>35</v>
      </c>
      <c r="B22" s="13" t="s">
        <v>36</v>
      </c>
      <c r="C22" s="14" t="str">
        <f>"202211260214"</f>
        <v>202211260214</v>
      </c>
      <c r="D22" s="16">
        <v>73.3</v>
      </c>
      <c r="E22" s="17">
        <v>61.6</v>
      </c>
      <c r="F22" s="13"/>
    </row>
    <row r="23" ht="22.5" customHeight="1" spans="1:6">
      <c r="A23" s="12" t="s">
        <v>35</v>
      </c>
      <c r="B23" s="13" t="s">
        <v>37</v>
      </c>
      <c r="C23" s="14" t="str">
        <f>"202211260212"</f>
        <v>202211260212</v>
      </c>
      <c r="D23" s="16">
        <v>57</v>
      </c>
      <c r="E23" s="24"/>
      <c r="F23" s="13"/>
    </row>
    <row r="24" ht="22.5" customHeight="1" spans="1:6">
      <c r="A24" s="12" t="s">
        <v>35</v>
      </c>
      <c r="B24" s="13" t="s">
        <v>38</v>
      </c>
      <c r="C24" s="14" t="str">
        <f>"202211260213"</f>
        <v>202211260213</v>
      </c>
      <c r="D24" s="16">
        <v>54.6</v>
      </c>
      <c r="E24" s="24"/>
      <c r="F24" s="13"/>
    </row>
    <row r="25" ht="22.5" customHeight="1" spans="1:6">
      <c r="A25" s="12" t="s">
        <v>35</v>
      </c>
      <c r="B25" s="13" t="s">
        <v>39</v>
      </c>
      <c r="C25" s="14" t="str">
        <f>"202211260211"</f>
        <v>202211260211</v>
      </c>
      <c r="D25" s="16" t="s">
        <v>9</v>
      </c>
      <c r="E25" s="18"/>
      <c r="F25" s="13"/>
    </row>
    <row r="26" ht="22.5" customHeight="1" spans="1:6">
      <c r="A26" s="12" t="s">
        <v>40</v>
      </c>
      <c r="B26" s="13" t="s">
        <v>41</v>
      </c>
      <c r="C26" s="14" t="str">
        <f>"202211260314"</f>
        <v>202211260314</v>
      </c>
      <c r="D26" s="16">
        <v>70.4</v>
      </c>
      <c r="E26" s="29">
        <v>65.9</v>
      </c>
      <c r="F26" s="13"/>
    </row>
    <row r="27" ht="22.5" customHeight="1" spans="1:6">
      <c r="A27" s="12" t="s">
        <v>40</v>
      </c>
      <c r="B27" s="13" t="s">
        <v>42</v>
      </c>
      <c r="C27" s="14" t="str">
        <f>"202211260310"</f>
        <v>202211260310</v>
      </c>
      <c r="D27" s="16">
        <v>64.1</v>
      </c>
      <c r="E27" s="30"/>
      <c r="F27" s="13"/>
    </row>
    <row r="28" ht="22.5" customHeight="1" spans="1:6">
      <c r="A28" s="12" t="s">
        <v>40</v>
      </c>
      <c r="B28" s="13" t="s">
        <v>43</v>
      </c>
      <c r="C28" s="14" t="str">
        <f>"202211260312"</f>
        <v>202211260312</v>
      </c>
      <c r="D28" s="16">
        <v>63.2</v>
      </c>
      <c r="E28" s="30"/>
      <c r="F28" s="13"/>
    </row>
    <row r="29" ht="22.5" customHeight="1" spans="1:6">
      <c r="A29" s="12" t="s">
        <v>40</v>
      </c>
      <c r="B29" s="13" t="s">
        <v>44</v>
      </c>
      <c r="C29" s="14" t="str">
        <f>"202211260311"</f>
        <v>202211260311</v>
      </c>
      <c r="D29" s="16" t="s">
        <v>9</v>
      </c>
      <c r="E29" s="30"/>
      <c r="F29" s="13"/>
    </row>
    <row r="30" ht="22.5" customHeight="1" spans="1:6">
      <c r="A30" s="12" t="s">
        <v>40</v>
      </c>
      <c r="B30" s="13" t="s">
        <v>45</v>
      </c>
      <c r="C30" s="14" t="str">
        <f>"202211260309"</f>
        <v>202211260309</v>
      </c>
      <c r="D30" s="16" t="s">
        <v>9</v>
      </c>
      <c r="E30" s="30"/>
      <c r="F30" s="13"/>
    </row>
    <row r="31" ht="22.5" customHeight="1" spans="1:6">
      <c r="A31" s="12" t="s">
        <v>40</v>
      </c>
      <c r="B31" s="13" t="s">
        <v>46</v>
      </c>
      <c r="C31" s="14" t="str">
        <f>"202211260313"</f>
        <v>202211260313</v>
      </c>
      <c r="D31" s="16" t="s">
        <v>9</v>
      </c>
      <c r="E31" s="31"/>
      <c r="F31" s="13"/>
    </row>
    <row r="32" ht="22.5" customHeight="1" spans="1:6">
      <c r="A32" s="12" t="s">
        <v>47</v>
      </c>
      <c r="B32" s="13" t="s">
        <v>48</v>
      </c>
      <c r="C32" s="14" t="str">
        <f>"202211260202"</f>
        <v>202211260202</v>
      </c>
      <c r="D32" s="16">
        <v>72.2</v>
      </c>
      <c r="E32" s="17">
        <v>66.7</v>
      </c>
      <c r="F32" s="13"/>
    </row>
    <row r="33" ht="22.5" customHeight="1" spans="1:6">
      <c r="A33" s="12" t="s">
        <v>47</v>
      </c>
      <c r="B33" s="13" t="s">
        <v>49</v>
      </c>
      <c r="C33" s="14" t="str">
        <f>"202211260207"</f>
        <v>202211260207</v>
      </c>
      <c r="D33" s="16">
        <v>70.7</v>
      </c>
      <c r="E33" s="24"/>
      <c r="F33" s="13"/>
    </row>
    <row r="34" ht="22.5" customHeight="1" spans="1:6">
      <c r="A34" s="12" t="s">
        <v>47</v>
      </c>
      <c r="B34" s="13" t="s">
        <v>50</v>
      </c>
      <c r="C34" s="14" t="str">
        <f>"202211260205"</f>
        <v>202211260205</v>
      </c>
      <c r="D34" s="16">
        <v>57.2</v>
      </c>
      <c r="E34" s="24"/>
      <c r="F34" s="13"/>
    </row>
    <row r="35" ht="22.5" customHeight="1" spans="1:6">
      <c r="A35" s="12" t="s">
        <v>47</v>
      </c>
      <c r="B35" s="13" t="s">
        <v>51</v>
      </c>
      <c r="C35" s="14" t="str">
        <f>"202211260204"</f>
        <v>202211260204</v>
      </c>
      <c r="D35" s="16" t="s">
        <v>9</v>
      </c>
      <c r="E35" s="24"/>
      <c r="F35" s="13"/>
    </row>
    <row r="36" ht="22.5" customHeight="1" spans="1:6">
      <c r="A36" s="12" t="s">
        <v>47</v>
      </c>
      <c r="B36" s="13" t="s">
        <v>52</v>
      </c>
      <c r="C36" s="14" t="str">
        <f>"202211260206"</f>
        <v>202211260206</v>
      </c>
      <c r="D36" s="16" t="s">
        <v>9</v>
      </c>
      <c r="E36" s="24"/>
      <c r="F36" s="13"/>
    </row>
    <row r="37" ht="22.5" customHeight="1" spans="1:6">
      <c r="A37" s="12" t="s">
        <v>47</v>
      </c>
      <c r="B37" s="13" t="s">
        <v>53</v>
      </c>
      <c r="C37" s="14" t="str">
        <f>"202211260201"</f>
        <v>202211260201</v>
      </c>
      <c r="D37" s="16" t="s">
        <v>9</v>
      </c>
      <c r="E37" s="24"/>
      <c r="F37" s="13"/>
    </row>
    <row r="38" ht="22.5" customHeight="1" spans="1:6">
      <c r="A38" s="12" t="s">
        <v>47</v>
      </c>
      <c r="B38" s="13" t="s">
        <v>54</v>
      </c>
      <c r="C38" s="14" t="str">
        <f>"202211260203"</f>
        <v>202211260203</v>
      </c>
      <c r="D38" s="16" t="s">
        <v>9</v>
      </c>
      <c r="E38" s="18"/>
      <c r="F38" s="13"/>
    </row>
    <row r="39" ht="22.5" customHeight="1" spans="1:6">
      <c r="A39" s="12" t="s">
        <v>55</v>
      </c>
      <c r="B39" s="13" t="s">
        <v>56</v>
      </c>
      <c r="C39" s="14" t="str">
        <f>"202211260307"</f>
        <v>202211260307</v>
      </c>
      <c r="D39" s="16">
        <v>73.5</v>
      </c>
      <c r="E39" s="17">
        <v>60.38</v>
      </c>
      <c r="F39" s="13"/>
    </row>
    <row r="40" ht="22.5" customHeight="1" spans="1:6">
      <c r="A40" s="12" t="s">
        <v>55</v>
      </c>
      <c r="B40" s="13" t="s">
        <v>57</v>
      </c>
      <c r="C40" s="14" t="str">
        <f>"202211260303"</f>
        <v>202211260303</v>
      </c>
      <c r="D40" s="16">
        <v>64.3</v>
      </c>
      <c r="E40" s="24"/>
      <c r="F40" s="13"/>
    </row>
    <row r="41" ht="22.5" customHeight="1" spans="1:6">
      <c r="A41" s="12" t="s">
        <v>55</v>
      </c>
      <c r="B41" s="13" t="s">
        <v>58</v>
      </c>
      <c r="C41" s="14" t="str">
        <f>"202211260308"</f>
        <v>202211260308</v>
      </c>
      <c r="D41" s="16">
        <v>60.6</v>
      </c>
      <c r="E41" s="24"/>
      <c r="F41" s="13"/>
    </row>
    <row r="42" ht="22.5" customHeight="1" spans="1:6">
      <c r="A42" s="12" t="s">
        <v>55</v>
      </c>
      <c r="B42" s="13" t="s">
        <v>59</v>
      </c>
      <c r="C42" s="14" t="str">
        <f>"202211260302"</f>
        <v>202211260302</v>
      </c>
      <c r="D42" s="16">
        <v>55.9</v>
      </c>
      <c r="E42" s="24"/>
      <c r="F42" s="13"/>
    </row>
    <row r="43" ht="22.5" customHeight="1" spans="1:6">
      <c r="A43" s="12" t="s">
        <v>55</v>
      </c>
      <c r="B43" s="13" t="s">
        <v>60</v>
      </c>
      <c r="C43" s="14" t="str">
        <f>"202211260304"</f>
        <v>202211260304</v>
      </c>
      <c r="D43" s="16">
        <v>47.6</v>
      </c>
      <c r="E43" s="24"/>
      <c r="F43" s="13"/>
    </row>
    <row r="44" ht="22.5" customHeight="1" spans="1:6">
      <c r="A44" s="12" t="s">
        <v>55</v>
      </c>
      <c r="B44" s="13" t="s">
        <v>61</v>
      </c>
      <c r="C44" s="14" t="str">
        <f>"202211260306"</f>
        <v>202211260306</v>
      </c>
      <c r="D44" s="16" t="s">
        <v>9</v>
      </c>
      <c r="E44" s="24"/>
      <c r="F44" s="13"/>
    </row>
    <row r="45" ht="22.5" customHeight="1" spans="1:6">
      <c r="A45" s="12" t="s">
        <v>55</v>
      </c>
      <c r="B45" s="13" t="s">
        <v>62</v>
      </c>
      <c r="C45" s="14" t="str">
        <f>"202211260305"</f>
        <v>202211260305</v>
      </c>
      <c r="D45" s="16" t="s">
        <v>9</v>
      </c>
      <c r="E45" s="24"/>
      <c r="F45" s="13"/>
    </row>
    <row r="46" ht="22.5" customHeight="1" spans="1:6">
      <c r="A46" s="12" t="s">
        <v>55</v>
      </c>
      <c r="B46" s="13" t="s">
        <v>63</v>
      </c>
      <c r="C46" s="14" t="str">
        <f>"202211260301"</f>
        <v>202211260301</v>
      </c>
      <c r="D46" s="16" t="s">
        <v>9</v>
      </c>
      <c r="E46" s="18"/>
      <c r="F46" s="13"/>
    </row>
    <row r="47" ht="22.5" customHeight="1" spans="1:6">
      <c r="A47" s="12" t="s">
        <v>64</v>
      </c>
      <c r="B47" s="13" t="s">
        <v>65</v>
      </c>
      <c r="C47" s="14" t="str">
        <f>"202211260130"</f>
        <v>202211260130</v>
      </c>
      <c r="D47" s="16">
        <v>60.3</v>
      </c>
      <c r="E47" s="17">
        <v>53.4</v>
      </c>
      <c r="F47" s="13"/>
    </row>
    <row r="48" ht="22.5" customHeight="1" spans="1:6">
      <c r="A48" s="12" t="s">
        <v>64</v>
      </c>
      <c r="B48" s="13" t="s">
        <v>66</v>
      </c>
      <c r="C48" s="14" t="str">
        <f>"202211260122"</f>
        <v>202211260122</v>
      </c>
      <c r="D48" s="16">
        <v>59.7</v>
      </c>
      <c r="E48" s="24"/>
      <c r="F48" s="13"/>
    </row>
    <row r="49" ht="22.5" customHeight="1" spans="1:6">
      <c r="A49" s="12" t="s">
        <v>64</v>
      </c>
      <c r="B49" s="13" t="s">
        <v>67</v>
      </c>
      <c r="C49" s="14" t="str">
        <f>"202211260123"</f>
        <v>202211260123</v>
      </c>
      <c r="D49" s="16">
        <v>58.2</v>
      </c>
      <c r="E49" s="24"/>
      <c r="F49" s="13"/>
    </row>
    <row r="50" ht="22.5" customHeight="1" spans="1:6">
      <c r="A50" s="12" t="s">
        <v>64</v>
      </c>
      <c r="B50" s="13" t="s">
        <v>68</v>
      </c>
      <c r="C50" s="14" t="str">
        <f>"202211260105"</f>
        <v>202211260105</v>
      </c>
      <c r="D50" s="16">
        <v>57.9</v>
      </c>
      <c r="E50" s="24"/>
      <c r="F50" s="13"/>
    </row>
    <row r="51" ht="22.5" customHeight="1" spans="1:6">
      <c r="A51" s="12" t="s">
        <v>64</v>
      </c>
      <c r="B51" s="13" t="s">
        <v>69</v>
      </c>
      <c r="C51" s="14" t="str">
        <f>"202211260128"</f>
        <v>202211260128</v>
      </c>
      <c r="D51" s="16">
        <v>55.3</v>
      </c>
      <c r="E51" s="24"/>
      <c r="F51" s="13"/>
    </row>
    <row r="52" ht="22.5" customHeight="1" spans="1:6">
      <c r="A52" s="12" t="s">
        <v>64</v>
      </c>
      <c r="B52" s="13" t="s">
        <v>70</v>
      </c>
      <c r="C52" s="14" t="str">
        <f>"202211260107"</f>
        <v>202211260107</v>
      </c>
      <c r="D52" s="16">
        <v>55.3</v>
      </c>
      <c r="E52" s="24"/>
      <c r="F52" s="13"/>
    </row>
    <row r="53" ht="22.5" customHeight="1" spans="1:6">
      <c r="A53" s="12" t="s">
        <v>64</v>
      </c>
      <c r="B53" s="13" t="s">
        <v>71</v>
      </c>
      <c r="C53" s="14" t="str">
        <f>"202211260106"</f>
        <v>202211260106</v>
      </c>
      <c r="D53" s="16">
        <v>54.9</v>
      </c>
      <c r="E53" s="24"/>
      <c r="F53" s="13"/>
    </row>
    <row r="54" ht="22.5" customHeight="1" spans="1:6">
      <c r="A54" s="12" t="s">
        <v>64</v>
      </c>
      <c r="B54" s="13" t="s">
        <v>72</v>
      </c>
      <c r="C54" s="14" t="str">
        <f>"202211260114"</f>
        <v>202211260114</v>
      </c>
      <c r="D54" s="16">
        <v>54.3</v>
      </c>
      <c r="E54" s="24"/>
      <c r="F54" s="13"/>
    </row>
    <row r="55" ht="22.5" customHeight="1" spans="1:6">
      <c r="A55" s="12" t="s">
        <v>64</v>
      </c>
      <c r="B55" s="13" t="s">
        <v>73</v>
      </c>
      <c r="C55" s="14" t="str">
        <f>"202211260125"</f>
        <v>202211260125</v>
      </c>
      <c r="D55" s="16">
        <v>53.6</v>
      </c>
      <c r="E55" s="24"/>
      <c r="F55" s="13"/>
    </row>
    <row r="56" ht="22.5" customHeight="1" spans="1:6">
      <c r="A56" s="12" t="s">
        <v>64</v>
      </c>
      <c r="B56" s="13" t="s">
        <v>74</v>
      </c>
      <c r="C56" s="14" t="str">
        <f>"202211260108"</f>
        <v>202211260108</v>
      </c>
      <c r="D56" s="16">
        <v>52.1</v>
      </c>
      <c r="E56" s="24"/>
      <c r="F56" s="13"/>
    </row>
    <row r="57" ht="22.5" customHeight="1" spans="1:6">
      <c r="A57" s="12" t="s">
        <v>64</v>
      </c>
      <c r="B57" s="13" t="s">
        <v>75</v>
      </c>
      <c r="C57" s="14" t="str">
        <f>"202211260116"</f>
        <v>202211260116</v>
      </c>
      <c r="D57" s="16">
        <v>50.8</v>
      </c>
      <c r="E57" s="24"/>
      <c r="F57" s="13"/>
    </row>
    <row r="58" ht="22.5" customHeight="1" spans="1:6">
      <c r="A58" s="12" t="s">
        <v>64</v>
      </c>
      <c r="B58" s="13" t="s">
        <v>76</v>
      </c>
      <c r="C58" s="14" t="str">
        <f>"202211260102"</f>
        <v>202211260102</v>
      </c>
      <c r="D58" s="16">
        <v>48.9</v>
      </c>
      <c r="E58" s="24"/>
      <c r="F58" s="13"/>
    </row>
    <row r="59" ht="22.5" customHeight="1" spans="1:6">
      <c r="A59" s="12" t="s">
        <v>64</v>
      </c>
      <c r="B59" s="13" t="s">
        <v>77</v>
      </c>
      <c r="C59" s="14" t="str">
        <f>"202211260113"</f>
        <v>202211260113</v>
      </c>
      <c r="D59" s="16">
        <v>47.6</v>
      </c>
      <c r="E59" s="24"/>
      <c r="F59" s="13"/>
    </row>
    <row r="60" ht="22.5" customHeight="1" spans="1:6">
      <c r="A60" s="12" t="s">
        <v>64</v>
      </c>
      <c r="B60" s="13" t="s">
        <v>78</v>
      </c>
      <c r="C60" s="14" t="str">
        <f>"202211260115"</f>
        <v>202211260115</v>
      </c>
      <c r="D60" s="16">
        <v>47</v>
      </c>
      <c r="E60" s="24"/>
      <c r="F60" s="13"/>
    </row>
    <row r="61" ht="22.5" customHeight="1" spans="1:6">
      <c r="A61" s="12" t="s">
        <v>64</v>
      </c>
      <c r="B61" s="13" t="s">
        <v>79</v>
      </c>
      <c r="C61" s="14" t="str">
        <f>"202211260118"</f>
        <v>202211260118</v>
      </c>
      <c r="D61" s="16">
        <v>45.8</v>
      </c>
      <c r="E61" s="24"/>
      <c r="F61" s="13"/>
    </row>
    <row r="62" ht="22.5" customHeight="1" spans="1:6">
      <c r="A62" s="12" t="s">
        <v>64</v>
      </c>
      <c r="B62" s="13" t="s">
        <v>80</v>
      </c>
      <c r="C62" s="14" t="str">
        <f>"202211260121"</f>
        <v>202211260121</v>
      </c>
      <c r="D62" s="16" t="s">
        <v>9</v>
      </c>
      <c r="E62" s="24"/>
      <c r="F62" s="13"/>
    </row>
    <row r="63" ht="22.5" customHeight="1" spans="1:6">
      <c r="A63" s="12" t="s">
        <v>64</v>
      </c>
      <c r="B63" s="13" t="s">
        <v>81</v>
      </c>
      <c r="C63" s="14" t="str">
        <f>"202211260101"</f>
        <v>202211260101</v>
      </c>
      <c r="D63" s="16" t="s">
        <v>9</v>
      </c>
      <c r="E63" s="24"/>
      <c r="F63" s="13"/>
    </row>
    <row r="64" ht="22.5" customHeight="1" spans="1:6">
      <c r="A64" s="12" t="s">
        <v>64</v>
      </c>
      <c r="B64" s="13" t="s">
        <v>82</v>
      </c>
      <c r="C64" s="14" t="str">
        <f>"202211260110"</f>
        <v>202211260110</v>
      </c>
      <c r="D64" s="16" t="s">
        <v>9</v>
      </c>
      <c r="E64" s="24"/>
      <c r="F64" s="13"/>
    </row>
    <row r="65" ht="22.5" customHeight="1" spans="1:6">
      <c r="A65" s="12" t="s">
        <v>64</v>
      </c>
      <c r="B65" s="13" t="s">
        <v>83</v>
      </c>
      <c r="C65" s="14" t="str">
        <f>"202211260127"</f>
        <v>202211260127</v>
      </c>
      <c r="D65" s="16" t="s">
        <v>9</v>
      </c>
      <c r="E65" s="24"/>
      <c r="F65" s="13"/>
    </row>
    <row r="66" ht="22.5" customHeight="1" spans="1:6">
      <c r="A66" s="12" t="s">
        <v>64</v>
      </c>
      <c r="B66" s="13" t="s">
        <v>84</v>
      </c>
      <c r="C66" s="14" t="str">
        <f>"202211260126"</f>
        <v>202211260126</v>
      </c>
      <c r="D66" s="16" t="s">
        <v>9</v>
      </c>
      <c r="E66" s="24"/>
      <c r="F66" s="13"/>
    </row>
    <row r="67" ht="22.5" customHeight="1" spans="1:6">
      <c r="A67" s="12" t="s">
        <v>64</v>
      </c>
      <c r="B67" s="13" t="s">
        <v>85</v>
      </c>
      <c r="C67" s="14" t="str">
        <f>"202211260131"</f>
        <v>202211260131</v>
      </c>
      <c r="D67" s="16" t="s">
        <v>9</v>
      </c>
      <c r="E67" s="24"/>
      <c r="F67" s="13"/>
    </row>
    <row r="68" ht="22.5" customHeight="1" spans="1:6">
      <c r="A68" s="12" t="s">
        <v>64</v>
      </c>
      <c r="B68" s="13" t="s">
        <v>86</v>
      </c>
      <c r="C68" s="14" t="str">
        <f>"202211260129"</f>
        <v>202211260129</v>
      </c>
      <c r="D68" s="16" t="s">
        <v>9</v>
      </c>
      <c r="E68" s="24"/>
      <c r="F68" s="13"/>
    </row>
    <row r="69" ht="22.5" customHeight="1" spans="1:6">
      <c r="A69" s="12" t="s">
        <v>64</v>
      </c>
      <c r="B69" s="13" t="s">
        <v>87</v>
      </c>
      <c r="C69" s="14" t="str">
        <f>"202211260104"</f>
        <v>202211260104</v>
      </c>
      <c r="D69" s="16" t="s">
        <v>9</v>
      </c>
      <c r="E69" s="24"/>
      <c r="F69" s="13"/>
    </row>
    <row r="70" ht="22.5" customHeight="1" spans="1:6">
      <c r="A70" s="12" t="s">
        <v>64</v>
      </c>
      <c r="B70" s="13" t="s">
        <v>88</v>
      </c>
      <c r="C70" s="14" t="str">
        <f>"202211260120"</f>
        <v>202211260120</v>
      </c>
      <c r="D70" s="16" t="s">
        <v>9</v>
      </c>
      <c r="E70" s="24"/>
      <c r="F70" s="13"/>
    </row>
    <row r="71" ht="22.5" customHeight="1" spans="1:6">
      <c r="A71" s="12" t="s">
        <v>64</v>
      </c>
      <c r="B71" s="13" t="s">
        <v>89</v>
      </c>
      <c r="C71" s="14" t="str">
        <f>"202211260117"</f>
        <v>202211260117</v>
      </c>
      <c r="D71" s="16" t="s">
        <v>9</v>
      </c>
      <c r="E71" s="24"/>
      <c r="F71" s="13"/>
    </row>
    <row r="72" ht="22.5" customHeight="1" spans="1:6">
      <c r="A72" s="12" t="s">
        <v>64</v>
      </c>
      <c r="B72" s="13" t="s">
        <v>90</v>
      </c>
      <c r="C72" s="14" t="str">
        <f>"202211260124"</f>
        <v>202211260124</v>
      </c>
      <c r="D72" s="16" t="s">
        <v>9</v>
      </c>
      <c r="E72" s="24"/>
      <c r="F72" s="13"/>
    </row>
    <row r="73" ht="22.5" customHeight="1" spans="1:6">
      <c r="A73" s="12" t="s">
        <v>64</v>
      </c>
      <c r="B73" s="13" t="s">
        <v>91</v>
      </c>
      <c r="C73" s="14" t="str">
        <f>"202211260109"</f>
        <v>202211260109</v>
      </c>
      <c r="D73" s="16" t="s">
        <v>9</v>
      </c>
      <c r="E73" s="24"/>
      <c r="F73" s="13"/>
    </row>
    <row r="74" ht="22.5" customHeight="1" spans="1:6">
      <c r="A74" s="12" t="s">
        <v>64</v>
      </c>
      <c r="B74" s="13" t="s">
        <v>92</v>
      </c>
      <c r="C74" s="14" t="str">
        <f>"202211260103"</f>
        <v>202211260103</v>
      </c>
      <c r="D74" s="16" t="s">
        <v>9</v>
      </c>
      <c r="E74" s="24"/>
      <c r="F74" s="13"/>
    </row>
    <row r="75" ht="22.5" customHeight="1" spans="1:6">
      <c r="A75" s="12" t="s">
        <v>64</v>
      </c>
      <c r="B75" s="13" t="s">
        <v>93</v>
      </c>
      <c r="C75" s="14" t="str">
        <f>"202211260112"</f>
        <v>202211260112</v>
      </c>
      <c r="D75" s="16" t="s">
        <v>9</v>
      </c>
      <c r="E75" s="24"/>
      <c r="F75" s="13"/>
    </row>
    <row r="76" ht="22.5" customHeight="1" spans="1:6">
      <c r="A76" s="12" t="s">
        <v>64</v>
      </c>
      <c r="B76" s="13" t="s">
        <v>94</v>
      </c>
      <c r="C76" s="14" t="str">
        <f>"202211260119"</f>
        <v>202211260119</v>
      </c>
      <c r="D76" s="16" t="s">
        <v>9</v>
      </c>
      <c r="E76" s="24"/>
      <c r="F76" s="13"/>
    </row>
    <row r="77" ht="22.5" customHeight="1" spans="1:6">
      <c r="A77" s="12" t="s">
        <v>64</v>
      </c>
      <c r="B77" s="13" t="s">
        <v>95</v>
      </c>
      <c r="C77" s="14" t="str">
        <f>"202211260111"</f>
        <v>202211260111</v>
      </c>
      <c r="D77" s="16" t="s">
        <v>9</v>
      </c>
      <c r="E77" s="18"/>
      <c r="F77" s="13"/>
    </row>
    <row r="78" ht="22.5" customHeight="1" spans="1:6">
      <c r="A78" s="12" t="s">
        <v>96</v>
      </c>
      <c r="B78" s="13" t="s">
        <v>97</v>
      </c>
      <c r="C78" s="14" t="str">
        <f>"202211260215"</f>
        <v>202211260215</v>
      </c>
      <c r="D78" s="16">
        <v>66.5</v>
      </c>
      <c r="E78" s="17">
        <v>59.2</v>
      </c>
      <c r="F78" s="13"/>
    </row>
    <row r="79" ht="22.5" customHeight="1" spans="1:6">
      <c r="A79" s="12" t="s">
        <v>96</v>
      </c>
      <c r="B79" s="13" t="s">
        <v>98</v>
      </c>
      <c r="C79" s="14" t="str">
        <f>"202211260216"</f>
        <v>202211260216</v>
      </c>
      <c r="D79" s="16">
        <v>66.1</v>
      </c>
      <c r="E79" s="24"/>
      <c r="F79" s="13"/>
    </row>
    <row r="80" ht="22.5" customHeight="1" spans="1:6">
      <c r="A80" s="12" t="s">
        <v>96</v>
      </c>
      <c r="B80" s="13" t="s">
        <v>99</v>
      </c>
      <c r="C80" s="14" t="str">
        <f>"202211260217"</f>
        <v>202211260217</v>
      </c>
      <c r="D80" s="16">
        <v>58.8</v>
      </c>
      <c r="E80" s="24"/>
      <c r="F80" s="13"/>
    </row>
    <row r="81" ht="22.5" customHeight="1" spans="1:6">
      <c r="A81" s="12" t="s">
        <v>96</v>
      </c>
      <c r="B81" s="13" t="s">
        <v>100</v>
      </c>
      <c r="C81" s="14" t="str">
        <f>"202211260219"</f>
        <v>202211260219</v>
      </c>
      <c r="D81" s="16">
        <v>58</v>
      </c>
      <c r="E81" s="24"/>
      <c r="F81" s="13"/>
    </row>
    <row r="82" ht="22.5" customHeight="1" spans="1:6">
      <c r="A82" s="12" t="s">
        <v>96</v>
      </c>
      <c r="B82" s="13" t="s">
        <v>101</v>
      </c>
      <c r="C82" s="14" t="str">
        <f>"202211260218"</f>
        <v>202211260218</v>
      </c>
      <c r="D82" s="16">
        <v>46.6</v>
      </c>
      <c r="E82" s="18"/>
      <c r="F82" s="13"/>
    </row>
  </sheetData>
  <mergeCells count="12">
    <mergeCell ref="A1:F1"/>
    <mergeCell ref="E4:E5"/>
    <mergeCell ref="E8:E10"/>
    <mergeCell ref="E11:E14"/>
    <mergeCell ref="E15:E18"/>
    <mergeCell ref="E19:E21"/>
    <mergeCell ref="E22:E25"/>
    <mergeCell ref="E26:E31"/>
    <mergeCell ref="E32:E38"/>
    <mergeCell ref="E39:E46"/>
    <mergeCell ref="E47:E77"/>
    <mergeCell ref="E78:E82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以这公示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ren</cp:lastModifiedBy>
  <dcterms:created xsi:type="dcterms:W3CDTF">2022-12-01T02:32:00Z</dcterms:created>
  <dcterms:modified xsi:type="dcterms:W3CDTF">2022-12-08T09:41:50Z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C13CD888A3504354BD30FFB0330B3803</vt:lpwstr>
  </property>
  <property fmtid="{D5CDD505-2E9C-101B-9397-08002B2CF9AE}" pid="3" name="KSOProductBuildVer">
    <vt:lpwstr>2052-11.1.0.12763</vt:lpwstr>
  </property>
</Properties>
</file>